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9216" activeTab="1"/>
  </bookViews>
  <sheets>
    <sheet name="CE" sheetId="1" r:id="rId1"/>
    <sheet name="1 pagina" sheetId="2" r:id="rId2"/>
  </sheets>
  <definedNames>
    <definedName name="_xlnm.Print_Area" localSheetId="1">'1 pagina'!$A$1:$P$41</definedName>
    <definedName name="_xlnm.Print_Area" localSheetId="0">'CE'!$A$1:$P$41</definedName>
  </definedNames>
  <calcPr fullCalcOnLoad="1"/>
</workbook>
</file>

<file path=xl/sharedStrings.xml><?xml version="1.0" encoding="utf-8"?>
<sst xmlns="http://schemas.openxmlformats.org/spreadsheetml/2006/main" count="170" uniqueCount="76">
  <si>
    <r>
      <t>F</t>
    </r>
    <r>
      <rPr>
        <b/>
        <sz val="11"/>
        <color indexed="18"/>
        <rFont val="Verdana"/>
        <family val="2"/>
      </rPr>
      <t xml:space="preserve">ederazione </t>
    </r>
    <r>
      <rPr>
        <b/>
        <sz val="11"/>
        <color indexed="10"/>
        <rFont val="Verdana"/>
        <family val="2"/>
      </rPr>
      <t>I</t>
    </r>
    <r>
      <rPr>
        <b/>
        <sz val="11"/>
        <color indexed="18"/>
        <rFont val="Verdana"/>
        <family val="2"/>
      </rPr>
      <t xml:space="preserve">taliana </t>
    </r>
    <r>
      <rPr>
        <b/>
        <sz val="11"/>
        <color indexed="10"/>
        <rFont val="Verdana"/>
        <family val="2"/>
      </rPr>
      <t>S</t>
    </r>
    <r>
      <rPr>
        <b/>
        <sz val="11"/>
        <color indexed="18"/>
        <rFont val="Verdana"/>
        <family val="2"/>
      </rPr>
      <t xml:space="preserve">indacale Lavoratori </t>
    </r>
    <r>
      <rPr>
        <b/>
        <sz val="11"/>
        <color indexed="10"/>
        <rFont val="Verdana"/>
        <family val="2"/>
      </rPr>
      <t>A</t>
    </r>
    <r>
      <rPr>
        <b/>
        <sz val="11"/>
        <color indexed="18"/>
        <rFont val="Verdana"/>
        <family val="2"/>
      </rPr>
      <t xml:space="preserve">ssicurazioni e </t>
    </r>
    <r>
      <rPr>
        <b/>
        <sz val="11"/>
        <color indexed="10"/>
        <rFont val="Verdana"/>
        <family val="2"/>
      </rPr>
      <t>C</t>
    </r>
    <r>
      <rPr>
        <b/>
        <sz val="11"/>
        <color indexed="18"/>
        <rFont val="Verdana"/>
        <family val="2"/>
      </rPr>
      <t>redito</t>
    </r>
  </si>
  <si>
    <t>COSTI</t>
  </si>
  <si>
    <t>RICAVI</t>
  </si>
  <si>
    <t>Stampati e cancelleria</t>
  </si>
  <si>
    <t>TOTALI A PAREGGIO</t>
  </si>
  <si>
    <t>CONTO ECONOMICO</t>
  </si>
  <si>
    <t>TOTALE DARE</t>
  </si>
  <si>
    <t>TOTALE AVERE</t>
  </si>
  <si>
    <t>Comprensorio di Alessandria</t>
  </si>
  <si>
    <t>Via Cavour, 27 - 15121 Alessandria - Tel. 0131 308254</t>
  </si>
  <si>
    <t>Codice Fiscale 96031780065</t>
  </si>
  <si>
    <t>Contributi a strutture per sedi</t>
  </si>
  <si>
    <t>Contributi a organismi diversi</t>
  </si>
  <si>
    <t>Convenzione casa SUNIA</t>
  </si>
  <si>
    <t>Spese partecipazione convegni, congressi, manifestazioni</t>
  </si>
  <si>
    <t>Viaggi e trasferte collaboratori</t>
  </si>
  <si>
    <t>Stampati vari manifesti e affissioni</t>
  </si>
  <si>
    <t>Lotte unitarie</t>
  </si>
  <si>
    <t>Acquisto o stampa contratti</t>
  </si>
  <si>
    <t>Costo per corsi e seminari</t>
  </si>
  <si>
    <t>Assicurazioni a favore del personale</t>
  </si>
  <si>
    <t>Telefoniche</t>
  </si>
  <si>
    <t>Postali</t>
  </si>
  <si>
    <t>Assicurazione sedi</t>
  </si>
  <si>
    <t>Spese di rappresentanza</t>
  </si>
  <si>
    <t>Manutenzione e riparazione macchine</t>
  </si>
  <si>
    <t>Gestione sede</t>
  </si>
  <si>
    <t>Spese generali: altre</t>
  </si>
  <si>
    <t>Commissioni spese e altri oneri</t>
  </si>
  <si>
    <t>Contributi sindacali - altri</t>
  </si>
  <si>
    <t>Contributi da strutture per reinsediamento</t>
  </si>
  <si>
    <t>57 04 001</t>
  </si>
  <si>
    <t>64 01 ***</t>
  </si>
  <si>
    <t>64 99 ***</t>
  </si>
  <si>
    <t>65 02 ***</t>
  </si>
  <si>
    <t>45 03 ***</t>
  </si>
  <si>
    <t>46 01 001</t>
  </si>
  <si>
    <t>46 04 001</t>
  </si>
  <si>
    <t>47 01 001</t>
  </si>
  <si>
    <t>47 11 ***</t>
  </si>
  <si>
    <t>47 99 001</t>
  </si>
  <si>
    <t>49 01 001</t>
  </si>
  <si>
    <t>49 02 001</t>
  </si>
  <si>
    <t>49 05 001</t>
  </si>
  <si>
    <t>51 01 001</t>
  </si>
  <si>
    <t>52 99 001</t>
  </si>
  <si>
    <t>53 06 001</t>
  </si>
  <si>
    <t>53 08 001</t>
  </si>
  <si>
    <t>53 09 001</t>
  </si>
  <si>
    <t>53 11 001</t>
  </si>
  <si>
    <t>53 14 001</t>
  </si>
  <si>
    <t>53 17 001</t>
  </si>
  <si>
    <t>53 21 001</t>
  </si>
  <si>
    <t>53 99 999</t>
  </si>
  <si>
    <t>UTILE</t>
  </si>
  <si>
    <t>Contributi sindacali associativi</t>
  </si>
  <si>
    <t>Servizio tecnico/amministrativo</t>
  </si>
  <si>
    <t>53 21 002</t>
  </si>
  <si>
    <t>73 01 001</t>
  </si>
  <si>
    <t>Interessi attivi da banche</t>
  </si>
  <si>
    <t>77 03 001</t>
  </si>
  <si>
    <t>Sopravvenienze attive e insussistenza passivo</t>
  </si>
  <si>
    <t>Preventivo</t>
  </si>
  <si>
    <t>Consuntivo</t>
  </si>
  <si>
    <t>Eserc. Prec.</t>
  </si>
  <si>
    <t>59 03 001</t>
  </si>
  <si>
    <t>Sopravvenienze passive e insussistenza attivo</t>
  </si>
  <si>
    <t>Contributi da organismi diversi - altri</t>
  </si>
  <si>
    <t>66 99 999</t>
  </si>
  <si>
    <t>Radio, TV, carta stampata, sito internet</t>
  </si>
  <si>
    <t>49 04 ***</t>
  </si>
  <si>
    <t>Spese attività politiche organizzative: altre</t>
  </si>
  <si>
    <t>Accantonamento a Fondo Rischi e spese future</t>
  </si>
  <si>
    <t>56 99 001</t>
  </si>
  <si>
    <t>BILANCIO CONSUNTIVO ANNO 2015</t>
  </si>
  <si>
    <t>Differenza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</si>
</sst>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d/mm/yy"/>
    <numFmt numFmtId="176" formatCode="\+#,##0.00;[Red]\-#,##0.00"/>
    <numFmt numFmtId="177" formatCode="\+#,##0.00;\-#,##0.00"/>
  </numFmts>
  <fonts count="55">
    <font>
      <sz val="10"/>
      <name val="Arial"/>
      <family val="0"/>
    </font>
    <font>
      <b/>
      <sz val="11"/>
      <color indexed="10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9"/>
      <name val="Arial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b/>
      <sz val="13"/>
      <name val="Verdana"/>
      <family val="2"/>
    </font>
    <font>
      <sz val="7.5"/>
      <name val="Courier New"/>
      <family val="3"/>
    </font>
    <font>
      <sz val="8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9"/>
      <name val="Arial"/>
      <family val="2"/>
    </font>
    <font>
      <b/>
      <i/>
      <sz val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36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4" fillId="0" borderId="1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8"/>
    </xf>
    <xf numFmtId="0" fontId="3" fillId="0" borderId="0" xfId="0" applyFont="1" applyFill="1" applyBorder="1" applyAlignment="1">
      <alignment horizontal="left" vertical="center" indent="8"/>
    </xf>
    <xf numFmtId="0" fontId="6" fillId="0" borderId="19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 wrapText="1"/>
    </xf>
    <xf numFmtId="177" fontId="16" fillId="0" borderId="14" xfId="0" applyNumberFormat="1" applyFont="1" applyBorder="1" applyAlignment="1">
      <alignment vertical="center"/>
    </xf>
    <xf numFmtId="177" fontId="16" fillId="0" borderId="20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16" fillId="0" borderId="15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13" xfId="0" applyNumberFormat="1" applyFont="1" applyBorder="1" applyAlignment="1">
      <alignment vertical="center"/>
    </xf>
    <xf numFmtId="177" fontId="16" fillId="0" borderId="11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7" fillId="33" borderId="17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/>
    </xf>
    <xf numFmtId="4" fontId="15" fillId="33" borderId="14" xfId="0" applyNumberFormat="1" applyFont="1" applyFill="1" applyBorder="1" applyAlignment="1">
      <alignment vertical="center"/>
    </xf>
    <xf numFmtId="177" fontId="16" fillId="33" borderId="14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177" fontId="16" fillId="33" borderId="10" xfId="0" applyNumberFormat="1" applyFont="1" applyFill="1" applyBorder="1" applyAlignment="1">
      <alignment vertical="center"/>
    </xf>
    <xf numFmtId="4" fontId="15" fillId="33" borderId="15" xfId="0" applyNumberFormat="1" applyFont="1" applyFill="1" applyBorder="1" applyAlignment="1">
      <alignment vertical="center"/>
    </xf>
    <xf numFmtId="177" fontId="16" fillId="33" borderId="15" xfId="0" applyNumberFormat="1" applyFont="1" applyFill="1" applyBorder="1" applyAlignment="1">
      <alignment vertical="center"/>
    </xf>
    <xf numFmtId="4" fontId="15" fillId="33" borderId="13" xfId="0" applyNumberFormat="1" applyFont="1" applyFill="1" applyBorder="1" applyAlignment="1">
      <alignment vertical="center"/>
    </xf>
    <xf numFmtId="177" fontId="16" fillId="33" borderId="13" xfId="0" applyNumberFormat="1" applyFont="1" applyFill="1" applyBorder="1" applyAlignment="1">
      <alignment vertical="center"/>
    </xf>
    <xf numFmtId="4" fontId="15" fillId="33" borderId="16" xfId="0" applyNumberFormat="1" applyFont="1" applyFill="1" applyBorder="1" applyAlignment="1">
      <alignment vertical="center"/>
    </xf>
    <xf numFmtId="177" fontId="16" fillId="33" borderId="16" xfId="0" applyNumberFormat="1" applyFont="1" applyFill="1" applyBorder="1" applyAlignment="1">
      <alignment vertical="center"/>
    </xf>
    <xf numFmtId="4" fontId="15" fillId="33" borderId="0" xfId="0" applyNumberFormat="1" applyFont="1" applyFill="1" applyBorder="1" applyAlignment="1">
      <alignment vertical="center"/>
    </xf>
    <xf numFmtId="177" fontId="16" fillId="33" borderId="0" xfId="0" applyNumberFormat="1" applyFont="1" applyFill="1" applyBorder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177" fontId="16" fillId="33" borderId="12" xfId="0" applyNumberFormat="1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4" fontId="15" fillId="33" borderId="20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4" fontId="15" fillId="33" borderId="18" xfId="0" applyNumberFormat="1" applyFont="1" applyFill="1" applyBorder="1" applyAlignment="1">
      <alignment vertical="center"/>
    </xf>
    <xf numFmtId="4" fontId="15" fillId="33" borderId="11" xfId="0" applyNumberFormat="1" applyFont="1" applyFill="1" applyBorder="1" applyAlignment="1">
      <alignment vertical="center"/>
    </xf>
    <xf numFmtId="177" fontId="16" fillId="33" borderId="20" xfId="0" applyNumberFormat="1" applyFont="1" applyFill="1" applyBorder="1" applyAlignment="1">
      <alignment vertical="center"/>
    </xf>
    <xf numFmtId="177" fontId="18" fillId="33" borderId="16" xfId="0" applyNumberFormat="1" applyFont="1" applyFill="1" applyBorder="1" applyAlignment="1">
      <alignment vertical="center"/>
    </xf>
    <xf numFmtId="177" fontId="18" fillId="33" borderId="0" xfId="0" applyNumberFormat="1" applyFont="1" applyFill="1" applyAlignment="1">
      <alignment vertical="center"/>
    </xf>
    <xf numFmtId="177" fontId="16" fillId="33" borderId="18" xfId="0" applyNumberFormat="1" applyFont="1" applyFill="1" applyBorder="1" applyAlignment="1">
      <alignment vertical="center"/>
    </xf>
    <xf numFmtId="177" fontId="16" fillId="33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32</xdr:row>
      <xdr:rowOff>28575</xdr:rowOff>
    </xdr:from>
    <xdr:to>
      <xdr:col>14</xdr:col>
      <xdr:colOff>76200</xdr:colOff>
      <xdr:row>34</xdr:row>
      <xdr:rowOff>152400</xdr:rowOff>
    </xdr:to>
    <xdr:sp>
      <xdr:nvSpPr>
        <xdr:cNvPr id="1" name="AutoShape 8"/>
        <xdr:cNvSpPr>
          <a:spLocks noChangeAspect="1"/>
        </xdr:cNvSpPr>
      </xdr:nvSpPr>
      <xdr:spPr>
        <a:xfrm>
          <a:off x="13468350" y="6019800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28575</xdr:rowOff>
    </xdr:from>
    <xdr:to>
      <xdr:col>6</xdr:col>
      <xdr:colOff>57150</xdr:colOff>
      <xdr:row>10</xdr:row>
      <xdr:rowOff>142875</xdr:rowOff>
    </xdr:to>
    <xdr:sp>
      <xdr:nvSpPr>
        <xdr:cNvPr id="2" name="AutoShape 35"/>
        <xdr:cNvSpPr>
          <a:spLocks noChangeAspect="1"/>
        </xdr:cNvSpPr>
      </xdr:nvSpPr>
      <xdr:spPr>
        <a:xfrm>
          <a:off x="5695950" y="190500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38100</xdr:rowOff>
    </xdr:from>
    <xdr:to>
      <xdr:col>6</xdr:col>
      <xdr:colOff>76200</xdr:colOff>
      <xdr:row>17</xdr:row>
      <xdr:rowOff>161925</xdr:rowOff>
    </xdr:to>
    <xdr:sp>
      <xdr:nvSpPr>
        <xdr:cNvPr id="3" name="AutoShape 36"/>
        <xdr:cNvSpPr>
          <a:spLocks noChangeAspect="1"/>
        </xdr:cNvSpPr>
      </xdr:nvSpPr>
      <xdr:spPr>
        <a:xfrm>
          <a:off x="5686425" y="2943225"/>
          <a:ext cx="762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28575</xdr:rowOff>
    </xdr:from>
    <xdr:to>
      <xdr:col>6</xdr:col>
      <xdr:colOff>57150</xdr:colOff>
      <xdr:row>22</xdr:row>
      <xdr:rowOff>142875</xdr:rowOff>
    </xdr:to>
    <xdr:sp>
      <xdr:nvSpPr>
        <xdr:cNvPr id="4" name="AutoShape 37"/>
        <xdr:cNvSpPr>
          <a:spLocks noChangeAspect="1"/>
        </xdr:cNvSpPr>
      </xdr:nvSpPr>
      <xdr:spPr>
        <a:xfrm>
          <a:off x="5695950" y="413385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32</xdr:row>
      <xdr:rowOff>28575</xdr:rowOff>
    </xdr:from>
    <xdr:to>
      <xdr:col>14</xdr:col>
      <xdr:colOff>76200</xdr:colOff>
      <xdr:row>34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13468350" y="6019800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28575</xdr:rowOff>
    </xdr:from>
    <xdr:to>
      <xdr:col>6</xdr:col>
      <xdr:colOff>57150</xdr:colOff>
      <xdr:row>10</xdr:row>
      <xdr:rowOff>142875</xdr:rowOff>
    </xdr:to>
    <xdr:sp>
      <xdr:nvSpPr>
        <xdr:cNvPr id="2" name="AutoShape 4"/>
        <xdr:cNvSpPr>
          <a:spLocks noChangeAspect="1"/>
        </xdr:cNvSpPr>
      </xdr:nvSpPr>
      <xdr:spPr>
        <a:xfrm>
          <a:off x="5695950" y="190500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38100</xdr:rowOff>
    </xdr:from>
    <xdr:to>
      <xdr:col>6</xdr:col>
      <xdr:colOff>76200</xdr:colOff>
      <xdr:row>17</xdr:row>
      <xdr:rowOff>161925</xdr:rowOff>
    </xdr:to>
    <xdr:sp>
      <xdr:nvSpPr>
        <xdr:cNvPr id="3" name="AutoShape 5"/>
        <xdr:cNvSpPr>
          <a:spLocks noChangeAspect="1"/>
        </xdr:cNvSpPr>
      </xdr:nvSpPr>
      <xdr:spPr>
        <a:xfrm>
          <a:off x="5686425" y="2943225"/>
          <a:ext cx="762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28575</xdr:rowOff>
    </xdr:from>
    <xdr:to>
      <xdr:col>6</xdr:col>
      <xdr:colOff>57150</xdr:colOff>
      <xdr:row>22</xdr:row>
      <xdr:rowOff>142875</xdr:rowOff>
    </xdr:to>
    <xdr:sp>
      <xdr:nvSpPr>
        <xdr:cNvPr id="4" name="AutoShape 6"/>
        <xdr:cNvSpPr>
          <a:spLocks noChangeAspect="1"/>
        </xdr:cNvSpPr>
      </xdr:nvSpPr>
      <xdr:spPr>
        <a:xfrm>
          <a:off x="5695950" y="4133850"/>
          <a:ext cx="4762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6.7109375" style="13" customWidth="1"/>
    <col min="3" max="3" width="7.7109375" style="13" customWidth="1"/>
    <col min="4" max="8" width="12.7109375" style="13" customWidth="1"/>
    <col min="9" max="9" width="2.7109375" style="13" customWidth="1"/>
    <col min="10" max="10" width="42.7109375" style="13" customWidth="1"/>
    <col min="11" max="11" width="7.7109375" style="13" customWidth="1"/>
    <col min="12" max="16" width="12.7109375" style="13" customWidth="1"/>
    <col min="17" max="16384" width="9.140625" style="13" customWidth="1"/>
  </cols>
  <sheetData>
    <row r="1" spans="1:17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55" t="s">
        <v>0</v>
      </c>
      <c r="K1" s="6"/>
      <c r="L1" s="6"/>
      <c r="M1" s="6"/>
      <c r="N1" s="6"/>
      <c r="O1" s="6"/>
      <c r="P1" s="6"/>
      <c r="Q1" s="7"/>
    </row>
    <row r="2" spans="1:17" s="8" customFormat="1" ht="13.5" customHeight="1">
      <c r="A2" s="7"/>
      <c r="B2" s="2" t="s">
        <v>8</v>
      </c>
      <c r="C2" s="9"/>
      <c r="D2" s="9"/>
      <c r="E2" s="9"/>
      <c r="F2" s="9"/>
      <c r="G2" s="9"/>
      <c r="H2" s="9"/>
      <c r="I2" s="9"/>
      <c r="J2" s="56" t="s">
        <v>8</v>
      </c>
      <c r="K2" s="9"/>
      <c r="L2" s="9"/>
      <c r="M2" s="9"/>
      <c r="N2" s="9"/>
      <c r="O2" s="9"/>
      <c r="P2" s="9"/>
      <c r="Q2" s="7"/>
    </row>
    <row r="3" spans="1:17" s="8" customFormat="1" ht="13.5" customHeight="1">
      <c r="A3" s="7"/>
      <c r="B3" s="2" t="s">
        <v>9</v>
      </c>
      <c r="C3" s="9"/>
      <c r="D3" s="9"/>
      <c r="E3" s="9"/>
      <c r="F3" s="9"/>
      <c r="G3" s="9"/>
      <c r="H3" s="9"/>
      <c r="I3" s="9"/>
      <c r="J3" s="56" t="s">
        <v>9</v>
      </c>
      <c r="K3" s="9"/>
      <c r="L3" s="9"/>
      <c r="M3" s="9"/>
      <c r="N3" s="9"/>
      <c r="O3" s="9"/>
      <c r="P3" s="9"/>
      <c r="Q3" s="7"/>
    </row>
    <row r="4" spans="1:16" s="8" customFormat="1" ht="13.5" customHeight="1">
      <c r="A4" s="7"/>
      <c r="B4" s="2" t="s">
        <v>10</v>
      </c>
      <c r="C4" s="9"/>
      <c r="D4" s="10"/>
      <c r="E4" s="10"/>
      <c r="F4" s="10"/>
      <c r="G4" s="10"/>
      <c r="H4" s="10"/>
      <c r="I4" s="9"/>
      <c r="J4" s="56" t="s">
        <v>10</v>
      </c>
      <c r="K4" s="9"/>
      <c r="L4" s="7"/>
      <c r="M4" s="7"/>
      <c r="N4" s="7"/>
      <c r="O4" s="7"/>
      <c r="P4" s="7"/>
    </row>
    <row r="5" spans="1:16" ht="25.5" customHeight="1">
      <c r="A5" s="3" t="s">
        <v>74</v>
      </c>
      <c r="B5" s="3"/>
      <c r="C5" s="3"/>
      <c r="D5" s="3"/>
      <c r="E5" s="3"/>
      <c r="F5" s="3"/>
      <c r="G5" s="3"/>
      <c r="H5" s="3"/>
      <c r="I5" s="4"/>
      <c r="J5" s="3" t="s">
        <v>74</v>
      </c>
      <c r="K5" s="3"/>
      <c r="L5" s="3"/>
      <c r="M5" s="3"/>
      <c r="N5" s="3"/>
      <c r="O5" s="3"/>
      <c r="P5" s="3"/>
    </row>
    <row r="6" spans="1:16" ht="25.5" customHeight="1">
      <c r="A6" s="68" t="s">
        <v>5</v>
      </c>
      <c r="B6" s="68"/>
      <c r="C6" s="68"/>
      <c r="D6" s="68"/>
      <c r="E6" s="68"/>
      <c r="F6" s="68"/>
      <c r="G6" s="68"/>
      <c r="H6" s="68"/>
      <c r="I6" s="4"/>
      <c r="J6" s="68" t="s">
        <v>5</v>
      </c>
      <c r="K6" s="68"/>
      <c r="L6" s="68"/>
      <c r="M6" s="68"/>
      <c r="N6" s="68"/>
      <c r="O6" s="68"/>
      <c r="P6" s="68"/>
    </row>
    <row r="7" spans="1:16" ht="15" customHeight="1">
      <c r="A7" s="88" t="s">
        <v>1</v>
      </c>
      <c r="B7" s="88"/>
      <c r="C7" s="88"/>
      <c r="D7" s="88"/>
      <c r="E7" s="88"/>
      <c r="F7" s="88"/>
      <c r="G7" s="88"/>
      <c r="H7" s="88"/>
      <c r="I7" s="12"/>
      <c r="J7" s="88" t="s">
        <v>2</v>
      </c>
      <c r="K7" s="88"/>
      <c r="L7" s="88"/>
      <c r="M7" s="88"/>
      <c r="N7" s="88"/>
      <c r="O7" s="88"/>
      <c r="P7" s="88"/>
    </row>
    <row r="8" spans="1:16" ht="12" thickBot="1">
      <c r="A8" s="38"/>
      <c r="B8" s="38"/>
      <c r="C8" s="39"/>
      <c r="D8" s="40" t="s">
        <v>63</v>
      </c>
      <c r="E8" s="45" t="s">
        <v>64</v>
      </c>
      <c r="F8" s="58" t="s">
        <v>75</v>
      </c>
      <c r="G8" s="72" t="s">
        <v>62</v>
      </c>
      <c r="H8" s="73" t="s">
        <v>75</v>
      </c>
      <c r="I8" s="12"/>
      <c r="J8" s="38"/>
      <c r="K8" s="38"/>
      <c r="L8" s="40" t="s">
        <v>63</v>
      </c>
      <c r="M8" s="45" t="s">
        <v>64</v>
      </c>
      <c r="N8" s="58" t="s">
        <v>75</v>
      </c>
      <c r="O8" s="72" t="s">
        <v>62</v>
      </c>
      <c r="P8" s="73" t="s">
        <v>75</v>
      </c>
    </row>
    <row r="9" spans="1:16" ht="13.5" customHeight="1" thickBot="1" thickTop="1">
      <c r="A9" s="24" t="s">
        <v>11</v>
      </c>
      <c r="B9" s="24"/>
      <c r="C9" s="25" t="s">
        <v>35</v>
      </c>
      <c r="D9" s="49">
        <v>1989.93</v>
      </c>
      <c r="E9" s="43">
        <v>2071.78</v>
      </c>
      <c r="F9" s="59">
        <f>D9-E9</f>
        <v>-81.85000000000014</v>
      </c>
      <c r="G9" s="74">
        <v>2100</v>
      </c>
      <c r="H9" s="75">
        <f>D9-G9</f>
        <v>-110.06999999999994</v>
      </c>
      <c r="J9" s="15"/>
      <c r="K9" s="19"/>
      <c r="L9" s="14"/>
      <c r="M9" s="36"/>
      <c r="N9" s="64"/>
      <c r="O9" s="84"/>
      <c r="P9" s="85"/>
    </row>
    <row r="10" spans="1:16" ht="13.5" customHeight="1" thickTop="1">
      <c r="A10" s="24" t="s">
        <v>12</v>
      </c>
      <c r="B10" s="24"/>
      <c r="C10" s="25" t="s">
        <v>36</v>
      </c>
      <c r="D10" s="49">
        <v>1712.84</v>
      </c>
      <c r="E10" s="43">
        <v>2009.86</v>
      </c>
      <c r="F10" s="60">
        <f aca="true" t="shared" si="0" ref="F10:F32">D10-E10</f>
        <v>-297.02</v>
      </c>
      <c r="G10" s="90">
        <v>2000</v>
      </c>
      <c r="H10" s="95">
        <f>SUM(D10:D11)-G10</f>
        <v>-57.92000000000007</v>
      </c>
      <c r="J10" s="15"/>
      <c r="K10" s="19"/>
      <c r="L10" s="14"/>
      <c r="M10" s="36"/>
      <c r="N10" s="64"/>
      <c r="O10" s="84"/>
      <c r="P10" s="85"/>
    </row>
    <row r="11" spans="1:16" ht="13.5" customHeight="1" thickBot="1">
      <c r="A11" s="26" t="s">
        <v>13</v>
      </c>
      <c r="B11" s="26"/>
      <c r="C11" s="27" t="s">
        <v>37</v>
      </c>
      <c r="D11" s="51">
        <v>229.24</v>
      </c>
      <c r="E11" s="34">
        <v>248.5</v>
      </c>
      <c r="F11" s="63">
        <f t="shared" si="0"/>
        <v>-19.25999999999999</v>
      </c>
      <c r="G11" s="91"/>
      <c r="H11" s="96"/>
      <c r="J11" s="15"/>
      <c r="K11" s="19"/>
      <c r="L11" s="14"/>
      <c r="M11" s="36"/>
      <c r="N11" s="64"/>
      <c r="O11" s="84"/>
      <c r="P11" s="85"/>
    </row>
    <row r="12" spans="1:16" ht="27" customHeight="1" thickTop="1">
      <c r="A12" s="89" t="s">
        <v>14</v>
      </c>
      <c r="B12" s="89"/>
      <c r="C12" s="25" t="s">
        <v>38</v>
      </c>
      <c r="D12" s="49">
        <v>1353.8</v>
      </c>
      <c r="E12" s="43">
        <v>3209.77</v>
      </c>
      <c r="F12" s="59">
        <f t="shared" si="0"/>
        <v>-1855.97</v>
      </c>
      <c r="G12" s="74">
        <v>2200</v>
      </c>
      <c r="H12" s="75">
        <f>D12-G12</f>
        <v>-846.2</v>
      </c>
      <c r="J12" s="15"/>
      <c r="K12" s="19"/>
      <c r="L12" s="14"/>
      <c r="M12" s="36"/>
      <c r="N12" s="64"/>
      <c r="O12" s="84"/>
      <c r="P12" s="85"/>
    </row>
    <row r="13" spans="1:16" ht="13.5" customHeight="1">
      <c r="A13" s="16" t="s">
        <v>15</v>
      </c>
      <c r="B13" s="16"/>
      <c r="C13" s="18" t="s">
        <v>39</v>
      </c>
      <c r="D13" s="50">
        <v>9594.21</v>
      </c>
      <c r="E13" s="44">
        <v>11410.6</v>
      </c>
      <c r="F13" s="62">
        <f t="shared" si="0"/>
        <v>-1816.3900000000012</v>
      </c>
      <c r="G13" s="76">
        <v>14000</v>
      </c>
      <c r="H13" s="77">
        <f>D13-G13</f>
        <v>-4405.790000000001</v>
      </c>
      <c r="J13" s="15"/>
      <c r="K13" s="19"/>
      <c r="L13" s="14"/>
      <c r="M13" s="36"/>
      <c r="N13" s="64"/>
      <c r="O13" s="84"/>
      <c r="P13" s="85"/>
    </row>
    <row r="14" spans="1:16" ht="13.5" customHeight="1" thickBot="1">
      <c r="A14" s="26" t="s">
        <v>71</v>
      </c>
      <c r="B14" s="26"/>
      <c r="C14" s="27" t="s">
        <v>40</v>
      </c>
      <c r="D14" s="51">
        <v>19340.45</v>
      </c>
      <c r="E14" s="34">
        <v>19676.97</v>
      </c>
      <c r="F14" s="63">
        <f t="shared" si="0"/>
        <v>-336.52000000000044</v>
      </c>
      <c r="G14" s="78">
        <v>20100</v>
      </c>
      <c r="H14" s="79">
        <f>D14-G14</f>
        <v>-759.5499999999993</v>
      </c>
      <c r="J14" s="15"/>
      <c r="K14" s="19"/>
      <c r="L14" s="14"/>
      <c r="M14" s="36"/>
      <c r="N14" s="64"/>
      <c r="O14" s="84"/>
      <c r="P14" s="85"/>
    </row>
    <row r="15" spans="1:16" ht="13.5" customHeight="1" thickTop="1">
      <c r="A15" s="24" t="s">
        <v>16</v>
      </c>
      <c r="B15" s="24"/>
      <c r="C15" s="25" t="s">
        <v>41</v>
      </c>
      <c r="D15" s="49">
        <v>784</v>
      </c>
      <c r="E15" s="43">
        <v>881</v>
      </c>
      <c r="F15" s="59">
        <f t="shared" si="0"/>
        <v>-97</v>
      </c>
      <c r="G15" s="90">
        <v>1200</v>
      </c>
      <c r="H15" s="95">
        <f>SUM(D15:D18)-G15</f>
        <v>-389.72</v>
      </c>
      <c r="J15" s="15"/>
      <c r="K15" s="19"/>
      <c r="L15" s="14"/>
      <c r="M15" s="36"/>
      <c r="N15" s="64"/>
      <c r="O15" s="84"/>
      <c r="P15" s="85"/>
    </row>
    <row r="16" spans="1:16" ht="13.5" customHeight="1">
      <c r="A16" s="16" t="s">
        <v>17</v>
      </c>
      <c r="B16" s="16"/>
      <c r="C16" s="18" t="s">
        <v>42</v>
      </c>
      <c r="D16" s="50">
        <v>0</v>
      </c>
      <c r="E16" s="44">
        <v>0</v>
      </c>
      <c r="F16" s="62">
        <f t="shared" si="0"/>
        <v>0</v>
      </c>
      <c r="G16" s="92"/>
      <c r="H16" s="97"/>
      <c r="J16" s="15"/>
      <c r="K16" s="19"/>
      <c r="L16" s="14"/>
      <c r="M16" s="36"/>
      <c r="N16" s="64"/>
      <c r="O16" s="84"/>
      <c r="P16" s="85"/>
    </row>
    <row r="17" spans="1:16" ht="13.5" customHeight="1">
      <c r="A17" s="46" t="s">
        <v>69</v>
      </c>
      <c r="B17" s="46"/>
      <c r="C17" s="18" t="s">
        <v>70</v>
      </c>
      <c r="D17" s="50">
        <v>26.28</v>
      </c>
      <c r="E17" s="44">
        <v>109.87</v>
      </c>
      <c r="F17" s="62">
        <f t="shared" si="0"/>
        <v>-83.59</v>
      </c>
      <c r="G17" s="92"/>
      <c r="H17" s="97"/>
      <c r="J17" s="15"/>
      <c r="K17" s="19"/>
      <c r="L17" s="14"/>
      <c r="M17" s="36"/>
      <c r="N17" s="64"/>
      <c r="O17" s="84"/>
      <c r="P17" s="85"/>
    </row>
    <row r="18" spans="1:16" ht="13.5" customHeight="1" thickBot="1">
      <c r="A18" s="26" t="s">
        <v>18</v>
      </c>
      <c r="B18" s="26"/>
      <c r="C18" s="27" t="s">
        <v>43</v>
      </c>
      <c r="D18" s="51">
        <v>0</v>
      </c>
      <c r="E18" s="34">
        <v>0</v>
      </c>
      <c r="F18" s="61">
        <f t="shared" si="0"/>
        <v>0</v>
      </c>
      <c r="G18" s="91"/>
      <c r="H18" s="96"/>
      <c r="J18" s="15"/>
      <c r="K18" s="19"/>
      <c r="L18" s="14"/>
      <c r="M18" s="36"/>
      <c r="N18" s="64"/>
      <c r="O18" s="84"/>
      <c r="P18" s="85"/>
    </row>
    <row r="19" spans="1:16" ht="13.5" customHeight="1" thickBot="1" thickTop="1">
      <c r="A19" s="22" t="s">
        <v>19</v>
      </c>
      <c r="B19" s="22"/>
      <c r="C19" s="23" t="s">
        <v>44</v>
      </c>
      <c r="D19" s="52">
        <v>409.55</v>
      </c>
      <c r="E19" s="35">
        <v>132.9</v>
      </c>
      <c r="F19" s="65">
        <f t="shared" si="0"/>
        <v>276.65</v>
      </c>
      <c r="G19" s="80">
        <v>300</v>
      </c>
      <c r="H19" s="81">
        <f>D19-G19</f>
        <v>109.55000000000001</v>
      </c>
      <c r="J19" s="15"/>
      <c r="K19" s="19"/>
      <c r="L19" s="14"/>
      <c r="M19" s="36"/>
      <c r="N19" s="64"/>
      <c r="O19" s="84"/>
      <c r="P19" s="85"/>
    </row>
    <row r="20" spans="1:16" ht="13.5" customHeight="1" thickBot="1" thickTop="1">
      <c r="A20" s="22" t="s">
        <v>20</v>
      </c>
      <c r="B20" s="22"/>
      <c r="C20" s="23" t="s">
        <v>45</v>
      </c>
      <c r="D20" s="52">
        <v>1021.27</v>
      </c>
      <c r="E20" s="35">
        <v>1021.27</v>
      </c>
      <c r="F20" s="65">
        <f t="shared" si="0"/>
        <v>0</v>
      </c>
      <c r="G20" s="80">
        <v>1100</v>
      </c>
      <c r="H20" s="81">
        <f>D20-G20</f>
        <v>-78.73000000000002</v>
      </c>
      <c r="J20" s="15"/>
      <c r="K20" s="19"/>
      <c r="L20" s="14"/>
      <c r="M20" s="36"/>
      <c r="N20" s="64"/>
      <c r="O20" s="84"/>
      <c r="P20" s="85"/>
    </row>
    <row r="21" spans="1:16" ht="13.5" customHeight="1" thickTop="1">
      <c r="A21" s="24" t="s">
        <v>21</v>
      </c>
      <c r="B21" s="24"/>
      <c r="C21" s="25" t="s">
        <v>46</v>
      </c>
      <c r="D21" s="71">
        <v>3550.37</v>
      </c>
      <c r="E21" s="43">
        <v>3879.78</v>
      </c>
      <c r="F21" s="59">
        <f t="shared" si="0"/>
        <v>-329.4100000000003</v>
      </c>
      <c r="G21" s="74">
        <v>3800</v>
      </c>
      <c r="H21" s="75">
        <f>D21-G21</f>
        <v>-249.6300000000001</v>
      </c>
      <c r="J21" s="15"/>
      <c r="K21" s="19"/>
      <c r="L21" s="14"/>
      <c r="M21" s="36"/>
      <c r="N21" s="64"/>
      <c r="O21" s="84"/>
      <c r="P21" s="85"/>
    </row>
    <row r="22" spans="1:16" ht="13.5" customHeight="1">
      <c r="A22" s="16" t="s">
        <v>22</v>
      </c>
      <c r="B22" s="16"/>
      <c r="C22" s="18" t="s">
        <v>47</v>
      </c>
      <c r="D22" s="53">
        <v>73.31</v>
      </c>
      <c r="E22" s="44">
        <v>54.96</v>
      </c>
      <c r="F22" s="62">
        <f t="shared" si="0"/>
        <v>18.35</v>
      </c>
      <c r="G22" s="93">
        <v>200</v>
      </c>
      <c r="H22" s="98">
        <f>D22-G22</f>
        <v>-126.69</v>
      </c>
      <c r="J22" s="15"/>
      <c r="K22" s="19"/>
      <c r="L22" s="14"/>
      <c r="M22" s="36"/>
      <c r="N22" s="64"/>
      <c r="O22" s="84"/>
      <c r="P22" s="85"/>
    </row>
    <row r="23" spans="1:16" ht="13.5" customHeight="1">
      <c r="A23" s="16" t="s">
        <v>3</v>
      </c>
      <c r="B23" s="16"/>
      <c r="C23" s="18" t="s">
        <v>48</v>
      </c>
      <c r="D23" s="53">
        <v>76.57</v>
      </c>
      <c r="E23" s="44">
        <v>49.34</v>
      </c>
      <c r="F23" s="62">
        <f t="shared" si="0"/>
        <v>27.22999999999999</v>
      </c>
      <c r="G23" s="94"/>
      <c r="H23" s="99">
        <f>D23-G23</f>
        <v>76.57</v>
      </c>
      <c r="J23" s="15"/>
      <c r="K23" s="19"/>
      <c r="L23" s="14"/>
      <c r="M23" s="36"/>
      <c r="N23" s="64"/>
      <c r="O23" s="84"/>
      <c r="P23" s="85"/>
    </row>
    <row r="24" spans="1:16" ht="13.5" customHeight="1">
      <c r="A24" s="16" t="s">
        <v>23</v>
      </c>
      <c r="B24" s="16"/>
      <c r="C24" s="18" t="s">
        <v>49</v>
      </c>
      <c r="D24" s="53">
        <v>90</v>
      </c>
      <c r="E24" s="44">
        <v>90</v>
      </c>
      <c r="F24" s="62">
        <f t="shared" si="0"/>
        <v>0</v>
      </c>
      <c r="G24" s="76">
        <v>100</v>
      </c>
      <c r="H24" s="77">
        <f aca="true" t="shared" si="1" ref="H24:H32">D24-G24</f>
        <v>-10</v>
      </c>
      <c r="J24" s="15"/>
      <c r="K24" s="19"/>
      <c r="L24" s="14"/>
      <c r="M24" s="36"/>
      <c r="N24" s="64"/>
      <c r="O24" s="84"/>
      <c r="P24" s="85"/>
    </row>
    <row r="25" spans="1:16" ht="13.5" customHeight="1">
      <c r="A25" s="16" t="s">
        <v>24</v>
      </c>
      <c r="B25" s="16"/>
      <c r="C25" s="18" t="s">
        <v>50</v>
      </c>
      <c r="D25" s="53">
        <v>225.6</v>
      </c>
      <c r="E25" s="44">
        <v>163.8</v>
      </c>
      <c r="F25" s="62">
        <f t="shared" si="0"/>
        <v>61.79999999999998</v>
      </c>
      <c r="G25" s="76">
        <v>200</v>
      </c>
      <c r="H25" s="77">
        <f t="shared" si="1"/>
        <v>25.599999999999994</v>
      </c>
      <c r="J25" s="15"/>
      <c r="K25" s="19"/>
      <c r="L25" s="14"/>
      <c r="M25" s="36"/>
      <c r="N25" s="64"/>
      <c r="O25" s="84"/>
      <c r="P25" s="85"/>
    </row>
    <row r="26" spans="1:16" ht="13.5" customHeight="1">
      <c r="A26" s="16" t="s">
        <v>25</v>
      </c>
      <c r="B26" s="16"/>
      <c r="C26" s="18" t="s">
        <v>51</v>
      </c>
      <c r="D26" s="53">
        <v>0</v>
      </c>
      <c r="E26" s="44">
        <v>146.4</v>
      </c>
      <c r="F26" s="62">
        <f t="shared" si="0"/>
        <v>-146.4</v>
      </c>
      <c r="G26" s="76">
        <v>200</v>
      </c>
      <c r="H26" s="77">
        <f t="shared" si="1"/>
        <v>-200</v>
      </c>
      <c r="J26" s="15"/>
      <c r="K26" s="19"/>
      <c r="L26" s="14"/>
      <c r="M26" s="36"/>
      <c r="N26" s="64"/>
      <c r="O26" s="84"/>
      <c r="P26" s="85"/>
    </row>
    <row r="27" spans="1:16" ht="13.5" customHeight="1">
      <c r="A27" s="16" t="s">
        <v>26</v>
      </c>
      <c r="B27" s="16"/>
      <c r="C27" s="18" t="s">
        <v>52</v>
      </c>
      <c r="D27" s="53">
        <v>5985.32</v>
      </c>
      <c r="E27" s="44">
        <v>5985.32</v>
      </c>
      <c r="F27" s="62">
        <f t="shared" si="0"/>
        <v>0</v>
      </c>
      <c r="G27" s="76">
        <v>6000</v>
      </c>
      <c r="H27" s="77">
        <f t="shared" si="1"/>
        <v>-14.680000000000291</v>
      </c>
      <c r="J27" s="15"/>
      <c r="K27" s="19"/>
      <c r="L27" s="14"/>
      <c r="M27" s="36"/>
      <c r="N27" s="64"/>
      <c r="O27" s="84"/>
      <c r="P27" s="85"/>
    </row>
    <row r="28" spans="1:16" ht="13.5" customHeight="1">
      <c r="A28" s="16" t="s">
        <v>56</v>
      </c>
      <c r="B28" s="16"/>
      <c r="C28" s="18" t="s">
        <v>57</v>
      </c>
      <c r="D28" s="53">
        <v>1000</v>
      </c>
      <c r="E28" s="44">
        <v>1000</v>
      </c>
      <c r="F28" s="62">
        <f t="shared" si="0"/>
        <v>0</v>
      </c>
      <c r="G28" s="76">
        <v>1000</v>
      </c>
      <c r="H28" s="77">
        <f t="shared" si="1"/>
        <v>0</v>
      </c>
      <c r="J28" s="15"/>
      <c r="K28" s="19"/>
      <c r="L28" s="14"/>
      <c r="M28" s="36"/>
      <c r="N28" s="64"/>
      <c r="O28" s="84"/>
      <c r="P28" s="85"/>
    </row>
    <row r="29" spans="1:16" ht="13.5" customHeight="1" thickBot="1">
      <c r="A29" s="26" t="s">
        <v>27</v>
      </c>
      <c r="B29" s="26"/>
      <c r="C29" s="27" t="s">
        <v>53</v>
      </c>
      <c r="D29" s="51">
        <v>327.52</v>
      </c>
      <c r="E29" s="34">
        <v>495.1</v>
      </c>
      <c r="F29" s="63">
        <f t="shared" si="0"/>
        <v>-167.58000000000004</v>
      </c>
      <c r="G29" s="78">
        <v>500</v>
      </c>
      <c r="H29" s="79">
        <f t="shared" si="1"/>
        <v>-172.48000000000002</v>
      </c>
      <c r="J29" s="15"/>
      <c r="K29" s="19"/>
      <c r="L29" s="14"/>
      <c r="M29" s="36"/>
      <c r="N29" s="64"/>
      <c r="O29" s="84"/>
      <c r="P29" s="85"/>
    </row>
    <row r="30" spans="1:16" ht="13.5" customHeight="1" thickBot="1" thickTop="1">
      <c r="A30" s="47" t="s">
        <v>72</v>
      </c>
      <c r="B30" s="47"/>
      <c r="C30" s="27" t="s">
        <v>73</v>
      </c>
      <c r="D30" s="54">
        <v>7000</v>
      </c>
      <c r="E30" s="48">
        <v>10609.13</v>
      </c>
      <c r="F30" s="61">
        <f t="shared" si="0"/>
        <v>-3609.129999999999</v>
      </c>
      <c r="G30" s="82">
        <v>0</v>
      </c>
      <c r="H30" s="83">
        <f t="shared" si="1"/>
        <v>7000</v>
      </c>
      <c r="J30" s="15"/>
      <c r="K30" s="19"/>
      <c r="L30" s="14"/>
      <c r="M30" s="36"/>
      <c r="N30" s="64"/>
      <c r="O30" s="84"/>
      <c r="P30" s="85"/>
    </row>
    <row r="31" spans="1:16" ht="13.5" customHeight="1" thickBot="1" thickTop="1">
      <c r="A31" s="22" t="s">
        <v>28</v>
      </c>
      <c r="B31" s="22"/>
      <c r="C31" s="23" t="s">
        <v>31</v>
      </c>
      <c r="D31" s="54">
        <v>247.2</v>
      </c>
      <c r="E31" s="35">
        <v>262.4</v>
      </c>
      <c r="F31" s="65">
        <f t="shared" si="0"/>
        <v>-15.199999999999989</v>
      </c>
      <c r="G31" s="80">
        <v>300</v>
      </c>
      <c r="H31" s="81">
        <f t="shared" si="1"/>
        <v>-52.80000000000001</v>
      </c>
      <c r="J31" s="15"/>
      <c r="K31" s="19"/>
      <c r="L31" s="14"/>
      <c r="M31" s="36"/>
      <c r="N31" s="64"/>
      <c r="O31" s="84"/>
      <c r="P31" s="85"/>
    </row>
    <row r="32" spans="1:16" ht="13.5" customHeight="1" thickBot="1" thickTop="1">
      <c r="A32" s="41" t="s">
        <v>66</v>
      </c>
      <c r="B32" s="41"/>
      <c r="C32" s="42" t="s">
        <v>65</v>
      </c>
      <c r="D32" s="54">
        <v>0</v>
      </c>
      <c r="E32" s="35">
        <v>598.61</v>
      </c>
      <c r="F32" s="65">
        <f t="shared" si="0"/>
        <v>-598.61</v>
      </c>
      <c r="G32" s="80">
        <v>0</v>
      </c>
      <c r="H32" s="81">
        <f t="shared" si="1"/>
        <v>0</v>
      </c>
      <c r="J32" s="15"/>
      <c r="K32" s="19"/>
      <c r="L32" s="14"/>
      <c r="M32" s="36"/>
      <c r="N32" s="64"/>
      <c r="O32" s="84"/>
      <c r="P32" s="85"/>
    </row>
    <row r="33" spans="3:16" ht="13.5" customHeight="1" thickTop="1">
      <c r="C33" s="20"/>
      <c r="D33" s="14"/>
      <c r="E33" s="36"/>
      <c r="F33" s="64"/>
      <c r="G33" s="84"/>
      <c r="H33" s="85"/>
      <c r="J33" s="17" t="s">
        <v>55</v>
      </c>
      <c r="K33" s="18" t="s">
        <v>32</v>
      </c>
      <c r="L33" s="69">
        <v>52614.66</v>
      </c>
      <c r="M33" s="70">
        <v>54784.34</v>
      </c>
      <c r="N33" s="66">
        <f>L33-M33</f>
        <v>-2169.679999999993</v>
      </c>
      <c r="O33" s="84"/>
      <c r="P33" s="85"/>
    </row>
    <row r="34" spans="3:16" ht="13.5" customHeight="1" thickBot="1">
      <c r="C34" s="20"/>
      <c r="D34" s="14"/>
      <c r="E34" s="36"/>
      <c r="F34" s="64"/>
      <c r="G34" s="84"/>
      <c r="H34" s="85"/>
      <c r="J34" s="31" t="s">
        <v>29</v>
      </c>
      <c r="K34" s="32" t="s">
        <v>33</v>
      </c>
      <c r="L34" s="28">
        <v>1404</v>
      </c>
      <c r="M34" s="34">
        <v>1625</v>
      </c>
      <c r="N34" s="63">
        <f aca="true" t="shared" si="2" ref="N34:N41">L34-M34</f>
        <v>-221</v>
      </c>
      <c r="O34" s="84">
        <v>55300</v>
      </c>
      <c r="P34" s="85">
        <f>SUM(L33:L35)-O34</f>
        <v>932.1400000000067</v>
      </c>
    </row>
    <row r="35" spans="3:16" ht="13.5" customHeight="1" thickBot="1" thickTop="1">
      <c r="C35" s="20"/>
      <c r="D35" s="14"/>
      <c r="E35" s="36"/>
      <c r="F35" s="64"/>
      <c r="G35" s="84"/>
      <c r="H35" s="85"/>
      <c r="J35" s="33" t="s">
        <v>30</v>
      </c>
      <c r="K35" s="23" t="s">
        <v>34</v>
      </c>
      <c r="L35" s="54">
        <v>2213.48</v>
      </c>
      <c r="M35" s="35">
        <v>2244.42</v>
      </c>
      <c r="N35" s="65">
        <f t="shared" si="2"/>
        <v>-30.940000000000055</v>
      </c>
      <c r="O35" s="82"/>
      <c r="P35" s="83"/>
    </row>
    <row r="36" spans="3:16" ht="13.5" customHeight="1" thickBot="1" thickTop="1">
      <c r="C36" s="20"/>
      <c r="D36" s="14"/>
      <c r="E36" s="36"/>
      <c r="F36" s="64"/>
      <c r="G36" s="84"/>
      <c r="H36" s="85"/>
      <c r="J36" s="33" t="s">
        <v>67</v>
      </c>
      <c r="K36" s="23" t="s">
        <v>68</v>
      </c>
      <c r="L36" s="54">
        <v>0</v>
      </c>
      <c r="M36" s="35">
        <v>80</v>
      </c>
      <c r="N36" s="65">
        <f t="shared" si="2"/>
        <v>-80</v>
      </c>
      <c r="O36" s="82">
        <v>0</v>
      </c>
      <c r="P36" s="83">
        <f>L36-O36</f>
        <v>0</v>
      </c>
    </row>
    <row r="37" spans="3:16" ht="13.5" customHeight="1" thickBot="1" thickTop="1">
      <c r="C37" s="20"/>
      <c r="D37" s="14"/>
      <c r="E37" s="36"/>
      <c r="F37" s="64"/>
      <c r="G37" s="84"/>
      <c r="H37" s="85"/>
      <c r="J37" s="33" t="s">
        <v>59</v>
      </c>
      <c r="K37" s="23" t="s">
        <v>58</v>
      </c>
      <c r="L37" s="54">
        <v>4</v>
      </c>
      <c r="M37" s="35">
        <v>2.97</v>
      </c>
      <c r="N37" s="65">
        <f t="shared" si="2"/>
        <v>1.0299999999999998</v>
      </c>
      <c r="O37" s="80">
        <v>0</v>
      </c>
      <c r="P37" s="81">
        <f>L37-O37</f>
        <v>4</v>
      </c>
    </row>
    <row r="38" spans="3:16" ht="13.5" customHeight="1" thickBot="1" thickTop="1">
      <c r="C38" s="20"/>
      <c r="D38" s="14"/>
      <c r="E38" s="36"/>
      <c r="F38" s="64"/>
      <c r="G38" s="84"/>
      <c r="H38" s="85"/>
      <c r="J38" s="31" t="s">
        <v>61</v>
      </c>
      <c r="K38" s="32" t="s">
        <v>60</v>
      </c>
      <c r="L38" s="28">
        <v>0</v>
      </c>
      <c r="M38" s="34">
        <v>6545.75</v>
      </c>
      <c r="N38" s="63">
        <f t="shared" si="2"/>
        <v>-6545.75</v>
      </c>
      <c r="O38" s="78">
        <v>0</v>
      </c>
      <c r="P38" s="79">
        <f>L38-O38</f>
        <v>0</v>
      </c>
    </row>
    <row r="39" spans="1:16" ht="15" customHeight="1" thickBot="1" thickTop="1">
      <c r="A39" s="29" t="s">
        <v>6</v>
      </c>
      <c r="B39" s="29"/>
      <c r="C39" s="29"/>
      <c r="D39" s="21">
        <f>SUM(D9:D38)</f>
        <v>55037.45999999999</v>
      </c>
      <c r="E39" s="37">
        <f>SUM(E9:E38)</f>
        <v>64107.36</v>
      </c>
      <c r="F39" s="67">
        <f>D39-E39</f>
        <v>-9069.900000000009</v>
      </c>
      <c r="G39" s="86">
        <f>SUM(G9:G38)</f>
        <v>55300</v>
      </c>
      <c r="H39" s="87">
        <f>D39-G39</f>
        <v>-262.54000000000815</v>
      </c>
      <c r="I39" s="11"/>
      <c r="J39" s="30" t="s">
        <v>7</v>
      </c>
      <c r="K39" s="30"/>
      <c r="L39" s="21">
        <f>SUM(L9:L38)</f>
        <v>56236.14000000001</v>
      </c>
      <c r="M39" s="37">
        <f>SUM(M9:M38)</f>
        <v>65282.479999999996</v>
      </c>
      <c r="N39" s="67">
        <f t="shared" si="2"/>
        <v>-9046.33999999999</v>
      </c>
      <c r="O39" s="86">
        <f>SUM(O9:O38)</f>
        <v>55300</v>
      </c>
      <c r="P39" s="87">
        <f>SUM(P9:P38)</f>
        <v>936.1400000000067</v>
      </c>
    </row>
    <row r="40" spans="1:16" ht="15" customHeight="1" thickBot="1">
      <c r="A40" s="29" t="s">
        <v>54</v>
      </c>
      <c r="B40" s="29"/>
      <c r="C40" s="29"/>
      <c r="D40" s="21">
        <f>L39-D39</f>
        <v>1198.6800000000148</v>
      </c>
      <c r="E40" s="37">
        <f>M39-E39</f>
        <v>1175.1199999999953</v>
      </c>
      <c r="F40" s="67">
        <f>D40-E40</f>
        <v>23.5600000000195</v>
      </c>
      <c r="G40" s="86"/>
      <c r="H40" s="87"/>
      <c r="I40" s="11"/>
      <c r="J40" s="30"/>
      <c r="K40" s="30"/>
      <c r="L40" s="21"/>
      <c r="M40" s="37"/>
      <c r="N40" s="67"/>
      <c r="O40" s="86"/>
      <c r="P40" s="87"/>
    </row>
    <row r="41" spans="1:16" ht="15" customHeight="1" thickBot="1">
      <c r="A41" s="29" t="s">
        <v>4</v>
      </c>
      <c r="B41" s="29"/>
      <c r="C41" s="29"/>
      <c r="D41" s="21">
        <f>D39+D40</f>
        <v>56236.14000000001</v>
      </c>
      <c r="E41" s="37">
        <f>E39+E40</f>
        <v>65282.479999999996</v>
      </c>
      <c r="F41" s="67">
        <f>D41-E41</f>
        <v>-9046.33999999999</v>
      </c>
      <c r="G41" s="86"/>
      <c r="H41" s="87"/>
      <c r="I41" s="11"/>
      <c r="J41" s="30"/>
      <c r="K41" s="30"/>
      <c r="L41" s="21">
        <f>L39+L40</f>
        <v>56236.14000000001</v>
      </c>
      <c r="M41" s="37">
        <f>M39+M40</f>
        <v>65282.479999999996</v>
      </c>
      <c r="N41" s="67">
        <f t="shared" si="2"/>
        <v>-9046.33999999999</v>
      </c>
      <c r="O41" s="86">
        <f>O39+O40</f>
        <v>55300</v>
      </c>
      <c r="P41" s="87">
        <f>P39+P40</f>
        <v>936.1400000000067</v>
      </c>
    </row>
  </sheetData>
  <sheetProtection/>
  <mergeCells count="9">
    <mergeCell ref="A7:H7"/>
    <mergeCell ref="J7:P7"/>
    <mergeCell ref="A12:B12"/>
    <mergeCell ref="G10:G11"/>
    <mergeCell ref="G15:G18"/>
    <mergeCell ref="G22:G23"/>
    <mergeCell ref="H10:H11"/>
    <mergeCell ref="H15:H18"/>
    <mergeCell ref="H22:H2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5"/>
  <colBreaks count="1" manualBreakCount="1">
    <brk id="9" max="40" man="1"/>
  </colBreaks>
  <drawing r:id="rId4"/>
  <legacyDrawing r:id="rId3"/>
  <oleObjects>
    <oleObject progId="PBrush" shapeId="870978" r:id="rId1"/>
    <oleObject progId="PBrush" shapeId="41636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26.7109375" style="13" customWidth="1"/>
    <col min="3" max="3" width="7.7109375" style="13" customWidth="1"/>
    <col min="4" max="8" width="12.7109375" style="13" customWidth="1"/>
    <col min="9" max="9" width="2.7109375" style="13" customWidth="1"/>
    <col min="10" max="10" width="42.7109375" style="13" customWidth="1"/>
    <col min="11" max="11" width="7.7109375" style="13" customWidth="1"/>
    <col min="12" max="16" width="12.7109375" style="13" customWidth="1"/>
    <col min="17" max="16384" width="9.140625" style="13" customWidth="1"/>
  </cols>
  <sheetData>
    <row r="1" spans="1:17" s="8" customFormat="1" ht="15.75" customHeight="1">
      <c r="A1" s="5"/>
      <c r="B1" s="1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s="8" customFormat="1" ht="13.5" customHeight="1">
      <c r="A2" s="7"/>
      <c r="B2" s="2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"/>
    </row>
    <row r="3" spans="1:17" s="8" customFormat="1" ht="13.5" customHeight="1">
      <c r="A3" s="7"/>
      <c r="B3" s="2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/>
    </row>
    <row r="4" spans="1:16" s="8" customFormat="1" ht="13.5" customHeight="1">
      <c r="A4" s="7"/>
      <c r="B4" s="2" t="s">
        <v>10</v>
      </c>
      <c r="C4" s="9"/>
      <c r="D4" s="10"/>
      <c r="E4" s="10"/>
      <c r="F4" s="10"/>
      <c r="G4" s="10"/>
      <c r="H4" s="10"/>
      <c r="I4" s="9"/>
      <c r="J4" s="9"/>
      <c r="K4" s="9"/>
      <c r="L4" s="7"/>
      <c r="M4" s="7"/>
      <c r="N4" s="7"/>
      <c r="O4" s="7"/>
      <c r="P4" s="7"/>
    </row>
    <row r="5" spans="1:16" ht="25.5" customHeight="1">
      <c r="A5" s="3"/>
      <c r="B5" s="3"/>
      <c r="C5" s="3"/>
      <c r="D5" s="3"/>
      <c r="E5" s="3"/>
      <c r="F5" s="3"/>
      <c r="G5" s="3"/>
      <c r="H5" s="3"/>
      <c r="I5" s="4" t="s">
        <v>74</v>
      </c>
      <c r="J5" s="3"/>
      <c r="K5" s="3"/>
      <c r="L5" s="3"/>
      <c r="M5" s="3"/>
      <c r="N5" s="3"/>
      <c r="O5" s="3"/>
      <c r="P5" s="3"/>
    </row>
    <row r="6" spans="1:16" ht="25.5" customHeight="1">
      <c r="A6" s="68"/>
      <c r="B6" s="68"/>
      <c r="C6" s="68"/>
      <c r="D6" s="68"/>
      <c r="E6" s="68"/>
      <c r="F6" s="68"/>
      <c r="G6" s="68"/>
      <c r="H6" s="68"/>
      <c r="I6" s="57" t="s">
        <v>5</v>
      </c>
      <c r="J6" s="68"/>
      <c r="K6" s="68"/>
      <c r="L6" s="68"/>
      <c r="M6" s="68"/>
      <c r="N6" s="68"/>
      <c r="O6" s="68"/>
      <c r="P6" s="68"/>
    </row>
    <row r="7" spans="1:16" ht="15" customHeight="1">
      <c r="A7" s="88" t="s">
        <v>1</v>
      </c>
      <c r="B7" s="88"/>
      <c r="C7" s="88"/>
      <c r="D7" s="88"/>
      <c r="E7" s="88"/>
      <c r="F7" s="88"/>
      <c r="G7" s="88"/>
      <c r="H7" s="88"/>
      <c r="I7" s="12"/>
      <c r="J7" s="88" t="s">
        <v>2</v>
      </c>
      <c r="K7" s="88"/>
      <c r="L7" s="88"/>
      <c r="M7" s="88"/>
      <c r="N7" s="88"/>
      <c r="O7" s="88"/>
      <c r="P7" s="88"/>
    </row>
    <row r="8" spans="1:16" ht="12" thickBot="1">
      <c r="A8" s="38"/>
      <c r="B8" s="38"/>
      <c r="C8" s="39"/>
      <c r="D8" s="40" t="s">
        <v>63</v>
      </c>
      <c r="E8" s="45" t="s">
        <v>64</v>
      </c>
      <c r="F8" s="58" t="s">
        <v>75</v>
      </c>
      <c r="G8" s="72" t="s">
        <v>62</v>
      </c>
      <c r="H8" s="73" t="s">
        <v>75</v>
      </c>
      <c r="I8" s="12"/>
      <c r="J8" s="38"/>
      <c r="K8" s="38"/>
      <c r="L8" s="40" t="s">
        <v>63</v>
      </c>
      <c r="M8" s="45" t="s">
        <v>64</v>
      </c>
      <c r="N8" s="58" t="s">
        <v>75</v>
      </c>
      <c r="O8" s="72" t="s">
        <v>62</v>
      </c>
      <c r="P8" s="73" t="s">
        <v>75</v>
      </c>
    </row>
    <row r="9" spans="1:16" ht="13.5" customHeight="1" thickBot="1" thickTop="1">
      <c r="A9" s="24" t="s">
        <v>11</v>
      </c>
      <c r="B9" s="24"/>
      <c r="C9" s="25" t="s">
        <v>35</v>
      </c>
      <c r="D9" s="49">
        <v>1989.93</v>
      </c>
      <c r="E9" s="43">
        <v>2071.78</v>
      </c>
      <c r="F9" s="59">
        <f aca="true" t="shared" si="0" ref="F9:F32">D9-E9</f>
        <v>-81.85000000000014</v>
      </c>
      <c r="G9" s="74">
        <v>2100</v>
      </c>
      <c r="H9" s="75">
        <f>D9-G9</f>
        <v>-110.06999999999994</v>
      </c>
      <c r="J9" s="15"/>
      <c r="K9" s="19"/>
      <c r="L9" s="14"/>
      <c r="M9" s="36"/>
      <c r="N9" s="64"/>
      <c r="O9" s="84"/>
      <c r="P9" s="85"/>
    </row>
    <row r="10" spans="1:16" ht="13.5" customHeight="1" thickTop="1">
      <c r="A10" s="24" t="s">
        <v>12</v>
      </c>
      <c r="B10" s="24"/>
      <c r="C10" s="25" t="s">
        <v>36</v>
      </c>
      <c r="D10" s="49">
        <v>1712.84</v>
      </c>
      <c r="E10" s="43">
        <v>2009.86</v>
      </c>
      <c r="F10" s="60">
        <f t="shared" si="0"/>
        <v>-297.02</v>
      </c>
      <c r="G10" s="90">
        <v>2000</v>
      </c>
      <c r="H10" s="95">
        <f>SUM(D10:D11)-G10</f>
        <v>-57.92000000000007</v>
      </c>
      <c r="J10" s="15"/>
      <c r="K10" s="19"/>
      <c r="L10" s="14"/>
      <c r="M10" s="36"/>
      <c r="N10" s="64"/>
      <c r="O10" s="84"/>
      <c r="P10" s="85"/>
    </row>
    <row r="11" spans="1:16" ht="13.5" customHeight="1" thickBot="1">
      <c r="A11" s="26" t="s">
        <v>13</v>
      </c>
      <c r="B11" s="26"/>
      <c r="C11" s="27" t="s">
        <v>37</v>
      </c>
      <c r="D11" s="51">
        <v>229.24</v>
      </c>
      <c r="E11" s="34">
        <v>248.5</v>
      </c>
      <c r="F11" s="63">
        <f t="shared" si="0"/>
        <v>-19.25999999999999</v>
      </c>
      <c r="G11" s="91"/>
      <c r="H11" s="96"/>
      <c r="J11" s="15"/>
      <c r="K11" s="19"/>
      <c r="L11" s="14"/>
      <c r="M11" s="36"/>
      <c r="N11" s="64"/>
      <c r="O11" s="84"/>
      <c r="P11" s="85"/>
    </row>
    <row r="12" spans="1:16" ht="27" customHeight="1" thickTop="1">
      <c r="A12" s="89" t="s">
        <v>14</v>
      </c>
      <c r="B12" s="89"/>
      <c r="C12" s="25" t="s">
        <v>38</v>
      </c>
      <c r="D12" s="49">
        <v>1353.8</v>
      </c>
      <c r="E12" s="43">
        <v>3209.77</v>
      </c>
      <c r="F12" s="59">
        <f t="shared" si="0"/>
        <v>-1855.97</v>
      </c>
      <c r="G12" s="74">
        <v>2200</v>
      </c>
      <c r="H12" s="75">
        <f>D12-G12</f>
        <v>-846.2</v>
      </c>
      <c r="J12" s="15"/>
      <c r="K12" s="19"/>
      <c r="L12" s="14"/>
      <c r="M12" s="36"/>
      <c r="N12" s="64"/>
      <c r="O12" s="84"/>
      <c r="P12" s="85"/>
    </row>
    <row r="13" spans="1:16" ht="13.5" customHeight="1">
      <c r="A13" s="16" t="s">
        <v>15</v>
      </c>
      <c r="B13" s="16"/>
      <c r="C13" s="18" t="s">
        <v>39</v>
      </c>
      <c r="D13" s="50">
        <v>9594.21</v>
      </c>
      <c r="E13" s="44">
        <v>11410.6</v>
      </c>
      <c r="F13" s="62">
        <f t="shared" si="0"/>
        <v>-1816.3900000000012</v>
      </c>
      <c r="G13" s="76">
        <v>14000</v>
      </c>
      <c r="H13" s="77">
        <f>D13-G13</f>
        <v>-4405.790000000001</v>
      </c>
      <c r="J13" s="15"/>
      <c r="K13" s="19"/>
      <c r="L13" s="14"/>
      <c r="M13" s="36"/>
      <c r="N13" s="64"/>
      <c r="O13" s="84"/>
      <c r="P13" s="85"/>
    </row>
    <row r="14" spans="1:16" ht="13.5" customHeight="1" thickBot="1">
      <c r="A14" s="26" t="s">
        <v>71</v>
      </c>
      <c r="B14" s="26"/>
      <c r="C14" s="27" t="s">
        <v>40</v>
      </c>
      <c r="D14" s="51">
        <v>19340.45</v>
      </c>
      <c r="E14" s="34">
        <v>19676.97</v>
      </c>
      <c r="F14" s="63">
        <f t="shared" si="0"/>
        <v>-336.52000000000044</v>
      </c>
      <c r="G14" s="78">
        <v>20100</v>
      </c>
      <c r="H14" s="79">
        <f>D14-G14</f>
        <v>-759.5499999999993</v>
      </c>
      <c r="J14" s="15"/>
      <c r="K14" s="19"/>
      <c r="L14" s="14"/>
      <c r="M14" s="36"/>
      <c r="N14" s="64"/>
      <c r="O14" s="84"/>
      <c r="P14" s="85"/>
    </row>
    <row r="15" spans="1:16" ht="13.5" customHeight="1" thickTop="1">
      <c r="A15" s="24" t="s">
        <v>16</v>
      </c>
      <c r="B15" s="24"/>
      <c r="C15" s="25" t="s">
        <v>41</v>
      </c>
      <c r="D15" s="49">
        <v>784</v>
      </c>
      <c r="E15" s="43">
        <v>881</v>
      </c>
      <c r="F15" s="59">
        <f t="shared" si="0"/>
        <v>-97</v>
      </c>
      <c r="G15" s="90">
        <v>1200</v>
      </c>
      <c r="H15" s="95">
        <f>SUM(D15:D18)-G15</f>
        <v>-389.72</v>
      </c>
      <c r="J15" s="15"/>
      <c r="K15" s="19"/>
      <c r="L15" s="14"/>
      <c r="M15" s="36"/>
      <c r="N15" s="64"/>
      <c r="O15" s="84"/>
      <c r="P15" s="85"/>
    </row>
    <row r="16" spans="1:16" ht="13.5" customHeight="1">
      <c r="A16" s="16" t="s">
        <v>17</v>
      </c>
      <c r="B16" s="16"/>
      <c r="C16" s="18" t="s">
        <v>42</v>
      </c>
      <c r="D16" s="50">
        <v>0</v>
      </c>
      <c r="E16" s="44">
        <v>0</v>
      </c>
      <c r="F16" s="62">
        <f t="shared" si="0"/>
        <v>0</v>
      </c>
      <c r="G16" s="92"/>
      <c r="H16" s="97"/>
      <c r="J16" s="15"/>
      <c r="K16" s="19"/>
      <c r="L16" s="14"/>
      <c r="M16" s="36"/>
      <c r="N16" s="64"/>
      <c r="O16" s="84"/>
      <c r="P16" s="85"/>
    </row>
    <row r="17" spans="1:16" ht="13.5" customHeight="1">
      <c r="A17" s="46" t="s">
        <v>69</v>
      </c>
      <c r="B17" s="46"/>
      <c r="C17" s="18" t="s">
        <v>70</v>
      </c>
      <c r="D17" s="50">
        <v>26.28</v>
      </c>
      <c r="E17" s="44">
        <v>109.87</v>
      </c>
      <c r="F17" s="62">
        <f t="shared" si="0"/>
        <v>-83.59</v>
      </c>
      <c r="G17" s="92"/>
      <c r="H17" s="97"/>
      <c r="J17" s="15"/>
      <c r="K17" s="19"/>
      <c r="L17" s="14"/>
      <c r="M17" s="36"/>
      <c r="N17" s="64"/>
      <c r="O17" s="84"/>
      <c r="P17" s="85"/>
    </row>
    <row r="18" spans="1:16" ht="13.5" customHeight="1" thickBot="1">
      <c r="A18" s="26" t="s">
        <v>18</v>
      </c>
      <c r="B18" s="26"/>
      <c r="C18" s="27" t="s">
        <v>43</v>
      </c>
      <c r="D18" s="51">
        <v>0</v>
      </c>
      <c r="E18" s="34">
        <v>0</v>
      </c>
      <c r="F18" s="61">
        <f t="shared" si="0"/>
        <v>0</v>
      </c>
      <c r="G18" s="91"/>
      <c r="H18" s="96"/>
      <c r="J18" s="15"/>
      <c r="K18" s="19"/>
      <c r="L18" s="14"/>
      <c r="M18" s="36"/>
      <c r="N18" s="64"/>
      <c r="O18" s="84"/>
      <c r="P18" s="85"/>
    </row>
    <row r="19" spans="1:16" ht="13.5" customHeight="1" thickBot="1" thickTop="1">
      <c r="A19" s="22" t="s">
        <v>19</v>
      </c>
      <c r="B19" s="22"/>
      <c r="C19" s="23" t="s">
        <v>44</v>
      </c>
      <c r="D19" s="52">
        <v>409.55</v>
      </c>
      <c r="E19" s="35">
        <v>132.9</v>
      </c>
      <c r="F19" s="65">
        <f t="shared" si="0"/>
        <v>276.65</v>
      </c>
      <c r="G19" s="80">
        <v>300</v>
      </c>
      <c r="H19" s="81">
        <f aca="true" t="shared" si="1" ref="H19:H32">D19-G19</f>
        <v>109.55000000000001</v>
      </c>
      <c r="J19" s="15"/>
      <c r="K19" s="19"/>
      <c r="L19" s="14"/>
      <c r="M19" s="36"/>
      <c r="N19" s="64"/>
      <c r="O19" s="84"/>
      <c r="P19" s="85"/>
    </row>
    <row r="20" spans="1:16" ht="13.5" customHeight="1" thickBot="1" thickTop="1">
      <c r="A20" s="22" t="s">
        <v>20</v>
      </c>
      <c r="B20" s="22"/>
      <c r="C20" s="23" t="s">
        <v>45</v>
      </c>
      <c r="D20" s="52">
        <v>1021.27</v>
      </c>
      <c r="E20" s="35">
        <v>1021.27</v>
      </c>
      <c r="F20" s="65">
        <f t="shared" si="0"/>
        <v>0</v>
      </c>
      <c r="G20" s="80">
        <v>1100</v>
      </c>
      <c r="H20" s="81">
        <f t="shared" si="1"/>
        <v>-78.73000000000002</v>
      </c>
      <c r="J20" s="15"/>
      <c r="K20" s="19"/>
      <c r="L20" s="14"/>
      <c r="M20" s="36"/>
      <c r="N20" s="64"/>
      <c r="O20" s="84"/>
      <c r="P20" s="85"/>
    </row>
    <row r="21" spans="1:16" ht="13.5" customHeight="1" thickTop="1">
      <c r="A21" s="24" t="s">
        <v>21</v>
      </c>
      <c r="B21" s="24"/>
      <c r="C21" s="25" t="s">
        <v>46</v>
      </c>
      <c r="D21" s="71">
        <v>3550.37</v>
      </c>
      <c r="E21" s="43">
        <v>3879.78</v>
      </c>
      <c r="F21" s="59">
        <f t="shared" si="0"/>
        <v>-329.4100000000003</v>
      </c>
      <c r="G21" s="74">
        <v>3800</v>
      </c>
      <c r="H21" s="75">
        <f t="shared" si="1"/>
        <v>-249.6300000000001</v>
      </c>
      <c r="J21" s="15"/>
      <c r="K21" s="19"/>
      <c r="L21" s="14"/>
      <c r="M21" s="36"/>
      <c r="N21" s="64"/>
      <c r="O21" s="84"/>
      <c r="P21" s="85"/>
    </row>
    <row r="22" spans="1:16" ht="13.5" customHeight="1">
      <c r="A22" s="16" t="s">
        <v>22</v>
      </c>
      <c r="B22" s="16"/>
      <c r="C22" s="18" t="s">
        <v>47</v>
      </c>
      <c r="D22" s="53">
        <v>73.31</v>
      </c>
      <c r="E22" s="44">
        <v>54.96</v>
      </c>
      <c r="F22" s="62">
        <f t="shared" si="0"/>
        <v>18.35</v>
      </c>
      <c r="G22" s="93">
        <v>200</v>
      </c>
      <c r="H22" s="98">
        <f t="shared" si="1"/>
        <v>-126.69</v>
      </c>
      <c r="J22" s="15"/>
      <c r="K22" s="19"/>
      <c r="L22" s="14"/>
      <c r="M22" s="36"/>
      <c r="N22" s="64"/>
      <c r="O22" s="84"/>
      <c r="P22" s="85"/>
    </row>
    <row r="23" spans="1:16" ht="13.5" customHeight="1">
      <c r="A23" s="16" t="s">
        <v>3</v>
      </c>
      <c r="B23" s="16"/>
      <c r="C23" s="18" t="s">
        <v>48</v>
      </c>
      <c r="D23" s="53">
        <v>76.57</v>
      </c>
      <c r="E23" s="44">
        <v>49.34</v>
      </c>
      <c r="F23" s="62">
        <f t="shared" si="0"/>
        <v>27.22999999999999</v>
      </c>
      <c r="G23" s="94"/>
      <c r="H23" s="99">
        <f t="shared" si="1"/>
        <v>76.57</v>
      </c>
      <c r="J23" s="15"/>
      <c r="K23" s="19"/>
      <c r="L23" s="14"/>
      <c r="M23" s="36"/>
      <c r="N23" s="64"/>
      <c r="O23" s="84"/>
      <c r="P23" s="85"/>
    </row>
    <row r="24" spans="1:16" ht="13.5" customHeight="1">
      <c r="A24" s="16" t="s">
        <v>23</v>
      </c>
      <c r="B24" s="16"/>
      <c r="C24" s="18" t="s">
        <v>49</v>
      </c>
      <c r="D24" s="53">
        <v>90</v>
      </c>
      <c r="E24" s="44">
        <v>90</v>
      </c>
      <c r="F24" s="62">
        <f t="shared" si="0"/>
        <v>0</v>
      </c>
      <c r="G24" s="76">
        <v>100</v>
      </c>
      <c r="H24" s="77">
        <f t="shared" si="1"/>
        <v>-10</v>
      </c>
      <c r="J24" s="15"/>
      <c r="K24" s="19"/>
      <c r="L24" s="14"/>
      <c r="M24" s="36"/>
      <c r="N24" s="64"/>
      <c r="O24" s="84"/>
      <c r="P24" s="85"/>
    </row>
    <row r="25" spans="1:16" ht="13.5" customHeight="1">
      <c r="A25" s="16" t="s">
        <v>24</v>
      </c>
      <c r="B25" s="16"/>
      <c r="C25" s="18" t="s">
        <v>50</v>
      </c>
      <c r="D25" s="53">
        <v>225.6</v>
      </c>
      <c r="E25" s="44">
        <v>163.8</v>
      </c>
      <c r="F25" s="62">
        <f t="shared" si="0"/>
        <v>61.79999999999998</v>
      </c>
      <c r="G25" s="76">
        <v>200</v>
      </c>
      <c r="H25" s="77">
        <f t="shared" si="1"/>
        <v>25.599999999999994</v>
      </c>
      <c r="J25" s="15"/>
      <c r="K25" s="19"/>
      <c r="L25" s="14"/>
      <c r="M25" s="36"/>
      <c r="N25" s="64"/>
      <c r="O25" s="84"/>
      <c r="P25" s="85"/>
    </row>
    <row r="26" spans="1:16" ht="13.5" customHeight="1">
      <c r="A26" s="16" t="s">
        <v>25</v>
      </c>
      <c r="B26" s="16"/>
      <c r="C26" s="18" t="s">
        <v>51</v>
      </c>
      <c r="D26" s="53">
        <v>0</v>
      </c>
      <c r="E26" s="44">
        <v>146.4</v>
      </c>
      <c r="F26" s="62">
        <f t="shared" si="0"/>
        <v>-146.4</v>
      </c>
      <c r="G26" s="76">
        <v>200</v>
      </c>
      <c r="H26" s="77">
        <f t="shared" si="1"/>
        <v>-200</v>
      </c>
      <c r="J26" s="15"/>
      <c r="K26" s="19"/>
      <c r="L26" s="14"/>
      <c r="M26" s="36"/>
      <c r="N26" s="64"/>
      <c r="O26" s="84"/>
      <c r="P26" s="85"/>
    </row>
    <row r="27" spans="1:16" ht="13.5" customHeight="1">
      <c r="A27" s="16" t="s">
        <v>26</v>
      </c>
      <c r="B27" s="16"/>
      <c r="C27" s="18" t="s">
        <v>52</v>
      </c>
      <c r="D27" s="53">
        <v>5985.32</v>
      </c>
      <c r="E27" s="44">
        <v>5985.32</v>
      </c>
      <c r="F27" s="62">
        <f t="shared" si="0"/>
        <v>0</v>
      </c>
      <c r="G27" s="76">
        <v>6000</v>
      </c>
      <c r="H27" s="77">
        <f t="shared" si="1"/>
        <v>-14.680000000000291</v>
      </c>
      <c r="J27" s="15"/>
      <c r="K27" s="19"/>
      <c r="L27" s="14"/>
      <c r="M27" s="36"/>
      <c r="N27" s="64"/>
      <c r="O27" s="84"/>
      <c r="P27" s="85"/>
    </row>
    <row r="28" spans="1:16" ht="13.5" customHeight="1">
      <c r="A28" s="16" t="s">
        <v>56</v>
      </c>
      <c r="B28" s="16"/>
      <c r="C28" s="18" t="s">
        <v>57</v>
      </c>
      <c r="D28" s="53">
        <v>1000</v>
      </c>
      <c r="E28" s="44">
        <v>1000</v>
      </c>
      <c r="F28" s="62">
        <f t="shared" si="0"/>
        <v>0</v>
      </c>
      <c r="G28" s="76">
        <v>1000</v>
      </c>
      <c r="H28" s="77">
        <f t="shared" si="1"/>
        <v>0</v>
      </c>
      <c r="J28" s="15"/>
      <c r="K28" s="19"/>
      <c r="L28" s="14"/>
      <c r="M28" s="36"/>
      <c r="N28" s="64"/>
      <c r="O28" s="84"/>
      <c r="P28" s="85"/>
    </row>
    <row r="29" spans="1:16" ht="13.5" customHeight="1" thickBot="1">
      <c r="A29" s="26" t="s">
        <v>27</v>
      </c>
      <c r="B29" s="26"/>
      <c r="C29" s="27" t="s">
        <v>53</v>
      </c>
      <c r="D29" s="51">
        <v>327.52</v>
      </c>
      <c r="E29" s="34">
        <v>495.1</v>
      </c>
      <c r="F29" s="63">
        <f t="shared" si="0"/>
        <v>-167.58000000000004</v>
      </c>
      <c r="G29" s="78">
        <v>500</v>
      </c>
      <c r="H29" s="79">
        <f t="shared" si="1"/>
        <v>-172.48000000000002</v>
      </c>
      <c r="J29" s="15"/>
      <c r="K29" s="19"/>
      <c r="L29" s="14"/>
      <c r="M29" s="36"/>
      <c r="N29" s="64"/>
      <c r="O29" s="84"/>
      <c r="P29" s="85"/>
    </row>
    <row r="30" spans="1:16" ht="13.5" customHeight="1" thickBot="1" thickTop="1">
      <c r="A30" s="47" t="s">
        <v>72</v>
      </c>
      <c r="B30" s="47"/>
      <c r="C30" s="27" t="s">
        <v>73</v>
      </c>
      <c r="D30" s="54">
        <v>7000</v>
      </c>
      <c r="E30" s="48">
        <v>10609.13</v>
      </c>
      <c r="F30" s="61">
        <f t="shared" si="0"/>
        <v>-3609.129999999999</v>
      </c>
      <c r="G30" s="82">
        <v>0</v>
      </c>
      <c r="H30" s="83">
        <f t="shared" si="1"/>
        <v>7000</v>
      </c>
      <c r="J30" s="15"/>
      <c r="K30" s="19"/>
      <c r="L30" s="14"/>
      <c r="M30" s="36"/>
      <c r="N30" s="64"/>
      <c r="O30" s="84"/>
      <c r="P30" s="85"/>
    </row>
    <row r="31" spans="1:16" ht="13.5" customHeight="1" thickBot="1" thickTop="1">
      <c r="A31" s="22" t="s">
        <v>28</v>
      </c>
      <c r="B31" s="22"/>
      <c r="C31" s="23" t="s">
        <v>31</v>
      </c>
      <c r="D31" s="54">
        <v>247.2</v>
      </c>
      <c r="E31" s="35">
        <v>262.4</v>
      </c>
      <c r="F31" s="65">
        <f t="shared" si="0"/>
        <v>-15.199999999999989</v>
      </c>
      <c r="G31" s="80">
        <v>300</v>
      </c>
      <c r="H31" s="81">
        <f t="shared" si="1"/>
        <v>-52.80000000000001</v>
      </c>
      <c r="J31" s="15"/>
      <c r="K31" s="19"/>
      <c r="L31" s="14"/>
      <c r="M31" s="36"/>
      <c r="N31" s="64"/>
      <c r="O31" s="84"/>
      <c r="P31" s="85"/>
    </row>
    <row r="32" spans="1:16" ht="13.5" customHeight="1" thickBot="1" thickTop="1">
      <c r="A32" s="41" t="s">
        <v>66</v>
      </c>
      <c r="B32" s="41"/>
      <c r="C32" s="42" t="s">
        <v>65</v>
      </c>
      <c r="D32" s="54">
        <v>0</v>
      </c>
      <c r="E32" s="35">
        <v>598.61</v>
      </c>
      <c r="F32" s="65">
        <f t="shared" si="0"/>
        <v>-598.61</v>
      </c>
      <c r="G32" s="80">
        <v>0</v>
      </c>
      <c r="H32" s="81">
        <f t="shared" si="1"/>
        <v>0</v>
      </c>
      <c r="J32" s="15"/>
      <c r="K32" s="19"/>
      <c r="L32" s="14"/>
      <c r="M32" s="36"/>
      <c r="N32" s="64"/>
      <c r="O32" s="84"/>
      <c r="P32" s="85"/>
    </row>
    <row r="33" spans="3:16" ht="13.5" customHeight="1" thickTop="1">
      <c r="C33" s="20"/>
      <c r="D33" s="14"/>
      <c r="E33" s="36"/>
      <c r="F33" s="64"/>
      <c r="G33" s="84"/>
      <c r="H33" s="85"/>
      <c r="J33" s="17" t="s">
        <v>55</v>
      </c>
      <c r="K33" s="18" t="s">
        <v>32</v>
      </c>
      <c r="L33" s="69">
        <v>52614.66</v>
      </c>
      <c r="M33" s="70">
        <v>54784.34</v>
      </c>
      <c r="N33" s="66">
        <f aca="true" t="shared" si="2" ref="N33:N39">L33-M33</f>
        <v>-2169.679999999993</v>
      </c>
      <c r="O33" s="84"/>
      <c r="P33" s="85"/>
    </row>
    <row r="34" spans="3:16" ht="13.5" customHeight="1" thickBot="1">
      <c r="C34" s="20"/>
      <c r="D34" s="14"/>
      <c r="E34" s="36"/>
      <c r="F34" s="64"/>
      <c r="G34" s="84"/>
      <c r="H34" s="85"/>
      <c r="J34" s="31" t="s">
        <v>29</v>
      </c>
      <c r="K34" s="32" t="s">
        <v>33</v>
      </c>
      <c r="L34" s="28">
        <v>1404</v>
      </c>
      <c r="M34" s="34">
        <v>1625</v>
      </c>
      <c r="N34" s="63">
        <f t="shared" si="2"/>
        <v>-221</v>
      </c>
      <c r="O34" s="84">
        <v>55300</v>
      </c>
      <c r="P34" s="85">
        <f>SUM(L33:L35)-O34</f>
        <v>932.1400000000067</v>
      </c>
    </row>
    <row r="35" spans="3:16" ht="13.5" customHeight="1" thickBot="1" thickTop="1">
      <c r="C35" s="20"/>
      <c r="D35" s="14"/>
      <c r="E35" s="36"/>
      <c r="F35" s="64"/>
      <c r="G35" s="84"/>
      <c r="H35" s="85"/>
      <c r="J35" s="33" t="s">
        <v>30</v>
      </c>
      <c r="K35" s="23" t="s">
        <v>34</v>
      </c>
      <c r="L35" s="54">
        <v>2213.48</v>
      </c>
      <c r="M35" s="35">
        <v>2244.42</v>
      </c>
      <c r="N35" s="65">
        <f t="shared" si="2"/>
        <v>-30.940000000000055</v>
      </c>
      <c r="O35" s="82"/>
      <c r="P35" s="83"/>
    </row>
    <row r="36" spans="3:16" ht="13.5" customHeight="1" thickBot="1" thickTop="1">
      <c r="C36" s="20"/>
      <c r="D36" s="14"/>
      <c r="E36" s="36"/>
      <c r="F36" s="64"/>
      <c r="G36" s="84"/>
      <c r="H36" s="85"/>
      <c r="J36" s="33" t="s">
        <v>67</v>
      </c>
      <c r="K36" s="23" t="s">
        <v>68</v>
      </c>
      <c r="L36" s="54">
        <v>0</v>
      </c>
      <c r="M36" s="35">
        <v>80</v>
      </c>
      <c r="N36" s="65">
        <f t="shared" si="2"/>
        <v>-80</v>
      </c>
      <c r="O36" s="82">
        <v>0</v>
      </c>
      <c r="P36" s="83">
        <f>L36-O36</f>
        <v>0</v>
      </c>
    </row>
    <row r="37" spans="3:16" ht="13.5" customHeight="1" thickBot="1" thickTop="1">
      <c r="C37" s="20"/>
      <c r="D37" s="14"/>
      <c r="E37" s="36"/>
      <c r="F37" s="64"/>
      <c r="G37" s="84"/>
      <c r="H37" s="85"/>
      <c r="J37" s="33" t="s">
        <v>59</v>
      </c>
      <c r="K37" s="23" t="s">
        <v>58</v>
      </c>
      <c r="L37" s="54">
        <v>4</v>
      </c>
      <c r="M37" s="35">
        <v>2.97</v>
      </c>
      <c r="N37" s="65">
        <f t="shared" si="2"/>
        <v>1.0299999999999998</v>
      </c>
      <c r="O37" s="80">
        <v>0</v>
      </c>
      <c r="P37" s="81">
        <f>L37-O37</f>
        <v>4</v>
      </c>
    </row>
    <row r="38" spans="3:16" ht="13.5" customHeight="1" thickBot="1" thickTop="1">
      <c r="C38" s="20"/>
      <c r="D38" s="14"/>
      <c r="E38" s="36"/>
      <c r="F38" s="64"/>
      <c r="G38" s="84"/>
      <c r="H38" s="85"/>
      <c r="J38" s="31" t="s">
        <v>61</v>
      </c>
      <c r="K38" s="32" t="s">
        <v>60</v>
      </c>
      <c r="L38" s="28">
        <v>0</v>
      </c>
      <c r="M38" s="34">
        <v>6545.75</v>
      </c>
      <c r="N38" s="63">
        <f t="shared" si="2"/>
        <v>-6545.75</v>
      </c>
      <c r="O38" s="78">
        <v>0</v>
      </c>
      <c r="P38" s="79">
        <f>L38-O38</f>
        <v>0</v>
      </c>
    </row>
    <row r="39" spans="1:16" ht="15" customHeight="1" thickBot="1" thickTop="1">
      <c r="A39" s="29" t="s">
        <v>6</v>
      </c>
      <c r="B39" s="29"/>
      <c r="C39" s="29"/>
      <c r="D39" s="21">
        <f>SUM(D9:D38)</f>
        <v>55037.45999999999</v>
      </c>
      <c r="E39" s="37">
        <f>SUM(E9:E38)</f>
        <v>64107.36</v>
      </c>
      <c r="F39" s="67">
        <f>D39-E39</f>
        <v>-9069.900000000009</v>
      </c>
      <c r="G39" s="86">
        <f>SUM(G9:G38)</f>
        <v>55300</v>
      </c>
      <c r="H39" s="87">
        <f>D39-G39</f>
        <v>-262.54000000000815</v>
      </c>
      <c r="I39" s="11"/>
      <c r="J39" s="30" t="s">
        <v>7</v>
      </c>
      <c r="K39" s="30"/>
      <c r="L39" s="21">
        <f>SUM(L9:L38)</f>
        <v>56236.14000000001</v>
      </c>
      <c r="M39" s="37">
        <f>SUM(M9:M38)</f>
        <v>65282.479999999996</v>
      </c>
      <c r="N39" s="67">
        <f t="shared" si="2"/>
        <v>-9046.33999999999</v>
      </c>
      <c r="O39" s="86">
        <f>SUM(O9:O38)</f>
        <v>55300</v>
      </c>
      <c r="P39" s="87">
        <f>SUM(P9:P38)</f>
        <v>936.1400000000067</v>
      </c>
    </row>
    <row r="40" spans="1:16" ht="15" customHeight="1" thickBot="1">
      <c r="A40" s="29" t="s">
        <v>54</v>
      </c>
      <c r="B40" s="29"/>
      <c r="C40" s="29"/>
      <c r="D40" s="21">
        <f>L39-D39</f>
        <v>1198.6800000000148</v>
      </c>
      <c r="E40" s="37">
        <f>M39-E39</f>
        <v>1175.1199999999953</v>
      </c>
      <c r="F40" s="67">
        <f>D40-E40</f>
        <v>23.5600000000195</v>
      </c>
      <c r="G40" s="86"/>
      <c r="H40" s="87"/>
      <c r="I40" s="11"/>
      <c r="J40" s="30"/>
      <c r="K40" s="30"/>
      <c r="L40" s="21"/>
      <c r="M40" s="37"/>
      <c r="N40" s="67"/>
      <c r="O40" s="86"/>
      <c r="P40" s="87"/>
    </row>
    <row r="41" spans="1:16" ht="15" customHeight="1" thickBot="1">
      <c r="A41" s="29" t="s">
        <v>4</v>
      </c>
      <c r="B41" s="29"/>
      <c r="C41" s="29"/>
      <c r="D41" s="21">
        <f>D39+D40</f>
        <v>56236.14000000001</v>
      </c>
      <c r="E41" s="37">
        <f>E39+E40</f>
        <v>65282.479999999996</v>
      </c>
      <c r="F41" s="67">
        <f>D41-E41</f>
        <v>-9046.33999999999</v>
      </c>
      <c r="G41" s="86"/>
      <c r="H41" s="87"/>
      <c r="I41" s="11"/>
      <c r="J41" s="30"/>
      <c r="K41" s="30"/>
      <c r="L41" s="21">
        <f>L39+L40</f>
        <v>56236.14000000001</v>
      </c>
      <c r="M41" s="37">
        <f>M39+M40</f>
        <v>65282.479999999996</v>
      </c>
      <c r="N41" s="67">
        <f>L41-M41</f>
        <v>-9046.33999999999</v>
      </c>
      <c r="O41" s="86">
        <f>O39+O40</f>
        <v>55300</v>
      </c>
      <c r="P41" s="87">
        <f>P39+P40</f>
        <v>936.1400000000067</v>
      </c>
    </row>
  </sheetData>
  <sheetProtection/>
  <mergeCells count="9">
    <mergeCell ref="J7:P7"/>
    <mergeCell ref="A12:B12"/>
    <mergeCell ref="G10:G11"/>
    <mergeCell ref="G15:G18"/>
    <mergeCell ref="G22:G23"/>
    <mergeCell ref="H10:H11"/>
    <mergeCell ref="H15:H18"/>
    <mergeCell ref="H22:H23"/>
    <mergeCell ref="A7:H7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scale="65" r:id="rId4"/>
  <drawing r:id="rId3"/>
  <legacyDrawing r:id="rId2"/>
  <oleObjects>
    <oleObject progId="PBrush" shapeId="4282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2019-05-22T04:51:08Z</cp:lastPrinted>
  <dcterms:created xsi:type="dcterms:W3CDTF">2009-12-04T06:24:18Z</dcterms:created>
  <dcterms:modified xsi:type="dcterms:W3CDTF">2019-05-22T04:53:49Z</dcterms:modified>
  <cp:category/>
  <cp:version/>
  <cp:contentType/>
  <cp:contentStatus/>
</cp:coreProperties>
</file>